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4_経営改善支援センター\22.その他(事前相談会・全体会議報告・実績(4月統括)・HP・センター業務日誌(済み分）　ほか）\１ホームページ起案・原本\"/>
    </mc:Choice>
  </mc:AlternateContent>
  <bookViews>
    <workbookView xWindow="10230" yWindow="-15" windowWidth="10275" windowHeight="8955" activeTab="2"/>
  </bookViews>
  <sheets>
    <sheet name="個人(8%)" sheetId="1" r:id="rId1"/>
    <sheet name="個人(10%) " sheetId="5" r:id="rId2"/>
    <sheet name="法人(10%)" sheetId="4" r:id="rId3"/>
  </sheets>
  <calcPr calcId="162913"/>
</workbook>
</file>

<file path=xl/calcChain.xml><?xml version="1.0" encoding="utf-8"?>
<calcChain xmlns="http://schemas.openxmlformats.org/spreadsheetml/2006/main">
  <c r="E32" i="5" l="1"/>
  <c r="F26" i="5"/>
  <c r="H37" i="5" s="1"/>
  <c r="H38" i="5" s="1"/>
  <c r="E30" i="4"/>
  <c r="E32" i="1"/>
  <c r="F27" i="5" l="1"/>
  <c r="H18" i="5" s="1"/>
  <c r="D18" i="5"/>
  <c r="H32" i="5"/>
  <c r="F27" i="4"/>
  <c r="H35" i="4" s="1"/>
  <c r="H36" i="4" s="1"/>
  <c r="F28" i="5" l="1"/>
  <c r="F29" i="5" s="1"/>
  <c r="F30" i="5" s="1"/>
  <c r="H30" i="4"/>
  <c r="D19" i="4"/>
  <c r="H19" i="4" s="1"/>
  <c r="F26" i="1"/>
  <c r="H37" i="1" l="1"/>
  <c r="H38" i="1" s="1"/>
  <c r="F27" i="1"/>
  <c r="H32" i="1"/>
  <c r="D18" i="1"/>
  <c r="H18" i="1" l="1"/>
  <c r="F28" i="1"/>
  <c r="F29" i="1" s="1"/>
  <c r="F30" i="1" s="1"/>
</calcChain>
</file>

<file path=xl/sharedStrings.xml><?xml version="1.0" encoding="utf-8"?>
<sst xmlns="http://schemas.openxmlformats.org/spreadsheetml/2006/main" count="160" uniqueCount="59">
  <si>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</si>
  <si>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</si>
  <si>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</si>
  <si>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</si>
  <si>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</si>
  <si>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</si>
  <si>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</si>
  <si>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</si>
  <si>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</si>
  <si>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</si>
  <si>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</si>
  <si>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</si>
  <si>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</si>
  <si>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</si>
  <si>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</si>
  <si>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</si>
  <si>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</si>
  <si>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円</t>
    <rPh sb="0" eb="1">
      <t>エン</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</si>
  <si>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</si>
  <si>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</si>
  <si>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</si>
  <si>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</si>
  <si>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</si>
  <si>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</si>
  <si>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</si>
  <si>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</si>
  <si>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</si>
  <si>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費用総額</t>
    <rPh sb="0" eb="2">
      <t>ヒヨウ</t>
    </rPh>
    <rPh sb="2" eb="4">
      <t>ソウガク</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</si>
  <si>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</si>
  <si>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</si>
  <si>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</si>
  <si>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</si>
  <si>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</si>
  <si>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</si>
  <si>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</si>
  <si>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</si>
  <si>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</si>
  <si>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</si>
  <si>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</si>
  <si>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</si>
  <si>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 xml:space="preserve">Ａ </t>
    <phoneticPr fontId="2"/>
  </si>
  <si>
    <t>Ａ　</t>
    <phoneticPr fontId="2"/>
  </si>
  <si>
    <t>但し、○○○株式会社早期経営改善計画策定支援に係るモニタリング費用支払として</t>
    <rPh sb="0" eb="1">
      <t>タダ</t>
    </rPh>
    <rPh sb="6" eb="10">
      <t>カブシキガイシャ</t>
    </rPh>
    <rPh sb="10" eb="12">
      <t>ソウキ</t>
    </rPh>
    <rPh sb="12" eb="14">
      <t>ケイエイ</t>
    </rPh>
    <rPh sb="14" eb="16">
      <t>カイゼン</t>
    </rPh>
    <rPh sb="16" eb="18">
      <t>ケイカク</t>
    </rPh>
    <rPh sb="18" eb="20">
      <t>サクテイ</t>
    </rPh>
    <rPh sb="20" eb="22">
      <t>シエン</t>
    </rPh>
    <rPh sb="23" eb="24">
      <t>カカ</t>
    </rPh>
    <rPh sb="31" eb="33">
      <t>ヒヨウ</t>
    </rPh>
    <rPh sb="33" eb="35">
      <t>シハライ</t>
    </rPh>
    <phoneticPr fontId="2"/>
  </si>
  <si>
    <t>D＝C×8/108</t>
    <phoneticPr fontId="2"/>
  </si>
  <si>
    <t>早期モニタリング費用請求書</t>
    <rPh sb="0" eb="2">
      <t>ソウキ</t>
    </rPh>
    <rPh sb="8" eb="10">
      <t>ヒヨウ</t>
    </rPh>
    <rPh sb="10" eb="13">
      <t>セイキュウショ</t>
    </rPh>
    <phoneticPr fontId="2"/>
  </si>
  <si>
    <t>源泉所得税(10.21%)</t>
    <rPh sb="0" eb="2">
      <t>ゲンセン</t>
    </rPh>
    <rPh sb="2" eb="5">
      <t>ショトクゼイ</t>
    </rPh>
    <phoneticPr fontId="2"/>
  </si>
  <si>
    <t>令和　　年　　月　　日</t>
    <rPh sb="0" eb="1">
      <t>レイ</t>
    </rPh>
    <rPh sb="1" eb="2">
      <t>ワ</t>
    </rPh>
    <rPh sb="4" eb="5">
      <t>ネン</t>
    </rPh>
    <rPh sb="7" eb="8">
      <t>ガツ</t>
    </rPh>
    <rPh sb="10" eb="11">
      <t>ニチ</t>
    </rPh>
    <phoneticPr fontId="2"/>
  </si>
  <si>
    <t>D＝C×10/110</t>
    <phoneticPr fontId="2"/>
  </si>
  <si>
    <t>F＝E×10.21%</t>
    <phoneticPr fontId="2"/>
  </si>
  <si>
    <t>（費用総額の2/3かつ５万円以下）</t>
    <rPh sb="1" eb="3">
      <t>ヒヨウ</t>
    </rPh>
    <rPh sb="3" eb="4">
      <t>ソウ</t>
    </rPh>
    <rPh sb="4" eb="5">
      <t>ガク</t>
    </rPh>
    <rPh sb="12" eb="14">
      <t>マンエン</t>
    </rPh>
    <rPh sb="14" eb="16">
      <t>イカ</t>
    </rPh>
    <phoneticPr fontId="2"/>
  </si>
  <si>
    <t>うち消費税(8%)</t>
    <rPh sb="2" eb="5">
      <t>ショウヒゼイ</t>
    </rPh>
    <phoneticPr fontId="2"/>
  </si>
  <si>
    <t>F＝E×10.21%</t>
    <phoneticPr fontId="2"/>
  </si>
  <si>
    <t>（うち消費税</t>
    <rPh sb="3" eb="6">
      <t>ショウヒゼイ</t>
    </rPh>
    <phoneticPr fontId="2"/>
  </si>
  <si>
    <t>申請者負担金額</t>
    <rPh sb="0" eb="3">
      <t>シンセイシャ</t>
    </rPh>
    <rPh sb="3" eb="5">
      <t>フタン</t>
    </rPh>
    <rPh sb="5" eb="7">
      <t>キンガク</t>
    </rPh>
    <phoneticPr fontId="2"/>
  </si>
  <si>
    <t>うち消費税(10%)</t>
    <rPh sb="2" eb="5">
      <t>ショウヒゼイ</t>
    </rPh>
    <phoneticPr fontId="2"/>
  </si>
  <si>
    <t>（うち消費税(10%)</t>
    <rPh sb="3" eb="6">
      <t>ショウヒゼイ</t>
    </rPh>
    <phoneticPr fontId="2"/>
  </si>
  <si>
    <t>モニタリング費用
見積総額の2/3</t>
    <rPh sb="6" eb="8">
      <t>ヒヨウ</t>
    </rPh>
    <rPh sb="9" eb="11">
      <t>ミツ</t>
    </rPh>
    <rPh sb="11" eb="12">
      <t>ソウ</t>
    </rPh>
    <rPh sb="12" eb="13">
      <t>ガク</t>
    </rPh>
    <phoneticPr fontId="2"/>
  </si>
  <si>
    <t>モニタリング費用              見積総額の2/3</t>
    <rPh sb="6" eb="8">
      <t>ヒヨウ</t>
    </rPh>
    <rPh sb="22" eb="24">
      <t>ミツ</t>
    </rPh>
    <rPh sb="24" eb="25">
      <t>ソウ</t>
    </rPh>
    <rPh sb="25" eb="26">
      <t>ガク</t>
    </rPh>
    <phoneticPr fontId="2"/>
  </si>
  <si>
    <t>三重県中小企業活性化協議会御中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</si>
</sst>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3" fillId="0" borderId="0" xfId="0" applyFont="1" applyAlignment="1">
      <alignment vertical="center"/>
    </xf>
    <xf numFmtId="38" fontId="8" fillId="0" borderId="0" xfId="1" applyFont="1">
      <alignment vertical="center"/>
    </xf>
    <xf numFmtId="38" fontId="0" fillId="3" borderId="0" xfId="1" applyFont="1" applyFill="1" applyAlignment="1">
      <alignment horizontal="right" vertical="center"/>
    </xf>
    <xf numFmtId="0" fontId="5" fillId="0" borderId="0" xfId="0" applyFont="1" applyBorder="1">
      <alignment vertical="center"/>
    </xf>
    <xf numFmtId="0" fontId="6" fillId="0" borderId="0" xfId="0" applyFont="1" applyBorder="1">
      <alignment vertical="center"/>
    </xf>
    <xf numFmtId="3" fontId="0" fillId="2" borderId="0" xfId="0" applyNumberFormat="1" applyFill="1" applyAlignment="1">
      <alignment horizontal="right" vertical="center"/>
    </xf>
    <xf numFmtId="0" fontId="0" fillId="0" borderId="0" xfId="0" applyFont="1">
      <alignment vertical="center"/>
    </xf>
    <xf numFmtId="0" fontId="0"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workbookViewId="0">
      <selection activeCell="A4" sqref="A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10</v>
      </c>
    </row>
    <row r="2" spans="1:8" x14ac:dyDescent="0.15">
      <c r="F2" s="7"/>
      <c r="G2" s="7"/>
      <c r="H2" s="7"/>
    </row>
    <row r="4" spans="1:8" x14ac:dyDescent="0.15">
      <c r="A4" t="s">
        <v>58</v>
      </c>
      <c r="G4" s="35" t="s">
        <v>46</v>
      </c>
      <c r="H4" s="35"/>
    </row>
    <row r="6" spans="1:8" ht="21" x14ac:dyDescent="0.15">
      <c r="C6" s="6"/>
      <c r="D6" s="26" t="s">
        <v>44</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11</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50000</v>
      </c>
      <c r="E18" t="s">
        <v>5</v>
      </c>
      <c r="F18" t="s">
        <v>52</v>
      </c>
      <c r="H18" s="20">
        <f>F27</f>
        <v>3703</v>
      </c>
      <c r="I18" t="s">
        <v>25</v>
      </c>
    </row>
    <row r="20" spans="2:9" x14ac:dyDescent="0.15">
      <c r="B20" t="s">
        <v>42</v>
      </c>
    </row>
    <row r="22" spans="2:9" x14ac:dyDescent="0.15">
      <c r="B22" t="s">
        <v>6</v>
      </c>
    </row>
    <row r="24" spans="2:9" x14ac:dyDescent="0.15">
      <c r="C24" t="s">
        <v>26</v>
      </c>
      <c r="F24" s="19">
        <v>75000</v>
      </c>
      <c r="G24" t="s">
        <v>5</v>
      </c>
      <c r="H24" t="s">
        <v>41</v>
      </c>
    </row>
    <row r="25" spans="2:9" x14ac:dyDescent="0.15">
      <c r="C25" t="s">
        <v>53</v>
      </c>
      <c r="F25" s="18">
        <v>25000</v>
      </c>
      <c r="G25" t="s">
        <v>5</v>
      </c>
      <c r="H25" t="s">
        <v>7</v>
      </c>
    </row>
    <row r="26" spans="2:9" x14ac:dyDescent="0.15">
      <c r="C26" t="s">
        <v>21</v>
      </c>
      <c r="F26" s="2">
        <f>F24-F25</f>
        <v>50000</v>
      </c>
      <c r="G26" t="s">
        <v>5</v>
      </c>
      <c r="H26" t="s">
        <v>8</v>
      </c>
    </row>
    <row r="27" spans="2:9" x14ac:dyDescent="0.15">
      <c r="C27" t="s">
        <v>50</v>
      </c>
      <c r="F27" s="2">
        <f>ROUNDDOWN((F26/1.08)*0.08,0)</f>
        <v>3703</v>
      </c>
      <c r="G27" t="s">
        <v>17</v>
      </c>
      <c r="H27" t="s">
        <v>43</v>
      </c>
    </row>
    <row r="28" spans="2:9" x14ac:dyDescent="0.15">
      <c r="C28" t="s">
        <v>22</v>
      </c>
      <c r="F28" s="2">
        <f>F26-F27</f>
        <v>46297</v>
      </c>
      <c r="G28" t="s">
        <v>17</v>
      </c>
      <c r="H28" t="s">
        <v>9</v>
      </c>
    </row>
    <row r="29" spans="2:9" x14ac:dyDescent="0.15">
      <c r="C29" t="s">
        <v>45</v>
      </c>
      <c r="F29" s="2">
        <f>ROUNDDOWN(F28*0.1021,0)</f>
        <v>4726</v>
      </c>
      <c r="G29" t="s">
        <v>17</v>
      </c>
      <c r="H29" t="s">
        <v>51</v>
      </c>
    </row>
    <row r="30" spans="2:9" x14ac:dyDescent="0.15">
      <c r="C30" t="s">
        <v>23</v>
      </c>
      <c r="F30" s="16">
        <f>F26-F29</f>
        <v>45274</v>
      </c>
      <c r="G30" t="s">
        <v>17</v>
      </c>
      <c r="H30" t="s">
        <v>24</v>
      </c>
    </row>
    <row r="32" spans="2:9" x14ac:dyDescent="0.15">
      <c r="B32" t="s">
        <v>37</v>
      </c>
      <c r="C32" t="s">
        <v>28</v>
      </c>
      <c r="E32" s="20">
        <f>ROUNDDOWN(F24*2/3,0)</f>
        <v>50000</v>
      </c>
      <c r="F32" t="s">
        <v>18</v>
      </c>
      <c r="G32" t="s">
        <v>33</v>
      </c>
      <c r="H32" s="22">
        <f>+F26</f>
        <v>50000</v>
      </c>
    </row>
    <row r="33" spans="2:9" x14ac:dyDescent="0.15">
      <c r="B33" t="s">
        <v>38</v>
      </c>
      <c r="C33" t="s">
        <v>19</v>
      </c>
    </row>
    <row r="34" spans="2:9" x14ac:dyDescent="0.15">
      <c r="C34" t="s">
        <v>49</v>
      </c>
    </row>
    <row r="36" spans="2:9" x14ac:dyDescent="0.15">
      <c r="G36" s="27" t="s">
        <v>30</v>
      </c>
      <c r="H36" s="31">
        <v>0</v>
      </c>
      <c r="I36" t="s">
        <v>5</v>
      </c>
    </row>
    <row r="37" spans="2:9" x14ac:dyDescent="0.15">
      <c r="G37" s="32" t="s">
        <v>29</v>
      </c>
      <c r="H37" s="28">
        <f>+F26</f>
        <v>50000</v>
      </c>
      <c r="I37" t="s">
        <v>5</v>
      </c>
    </row>
    <row r="38" spans="2:9" ht="13.5" customHeight="1" x14ac:dyDescent="0.15">
      <c r="C38" s="33" t="s">
        <v>57</v>
      </c>
      <c r="D38" s="34"/>
      <c r="E38" s="18">
        <v>50000</v>
      </c>
      <c r="F38" t="s">
        <v>18</v>
      </c>
      <c r="G38" t="s">
        <v>34</v>
      </c>
      <c r="H38" s="22">
        <f>+H36+H37</f>
        <v>50000</v>
      </c>
      <c r="I38" t="s">
        <v>31</v>
      </c>
    </row>
    <row r="39" spans="2:9" x14ac:dyDescent="0.15">
      <c r="C39" s="34"/>
      <c r="D39" s="34"/>
      <c r="E39" s="21"/>
      <c r="G39" s="23"/>
      <c r="H39" s="28"/>
    </row>
    <row r="41" spans="2:9" x14ac:dyDescent="0.15">
      <c r="D41" t="s">
        <v>12</v>
      </c>
      <c r="E41" t="s">
        <v>13</v>
      </c>
    </row>
    <row r="43" spans="2:9" x14ac:dyDescent="0.15">
      <c r="D43" t="s">
        <v>14</v>
      </c>
      <c r="E43" s="3" t="s">
        <v>15</v>
      </c>
      <c r="F43" s="4"/>
      <c r="G43" s="5"/>
    </row>
    <row r="45" spans="2:9" x14ac:dyDescent="0.15">
      <c r="C45" t="s">
        <v>39</v>
      </c>
    </row>
    <row r="46" spans="2:9" x14ac:dyDescent="0.15">
      <c r="C46" t="s">
        <v>36</v>
      </c>
    </row>
  </sheetData>
  <mergeCells count="2">
    <mergeCell ref="C38:D39"/>
    <mergeCell ref="G4:H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topLeftCell="A2" workbookViewId="0">
      <selection activeCell="A4" sqref="A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10</v>
      </c>
    </row>
    <row r="2" spans="1:8" x14ac:dyDescent="0.15">
      <c r="F2" s="7"/>
      <c r="G2" s="7"/>
      <c r="H2" s="7"/>
    </row>
    <row r="4" spans="1:8" x14ac:dyDescent="0.15">
      <c r="A4" t="s">
        <v>58</v>
      </c>
      <c r="G4" s="35" t="s">
        <v>46</v>
      </c>
      <c r="H4" s="35"/>
    </row>
    <row r="6" spans="1:8" ht="21" x14ac:dyDescent="0.15">
      <c r="C6" s="6"/>
      <c r="D6" s="26" t="s">
        <v>44</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11</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50000</v>
      </c>
      <c r="E18" t="s">
        <v>5</v>
      </c>
      <c r="F18" t="s">
        <v>52</v>
      </c>
      <c r="H18" s="20">
        <f>F27</f>
        <v>4545</v>
      </c>
      <c r="I18" t="s">
        <v>25</v>
      </c>
    </row>
    <row r="20" spans="2:9" x14ac:dyDescent="0.15">
      <c r="B20" t="s">
        <v>42</v>
      </c>
    </row>
    <row r="22" spans="2:9" x14ac:dyDescent="0.15">
      <c r="B22" t="s">
        <v>6</v>
      </c>
    </row>
    <row r="24" spans="2:9" x14ac:dyDescent="0.15">
      <c r="C24" t="s">
        <v>26</v>
      </c>
      <c r="F24" s="19">
        <v>75000</v>
      </c>
      <c r="G24" t="s">
        <v>5</v>
      </c>
      <c r="H24" t="s">
        <v>41</v>
      </c>
    </row>
    <row r="25" spans="2:9" x14ac:dyDescent="0.15">
      <c r="C25" t="s">
        <v>53</v>
      </c>
      <c r="F25" s="18">
        <v>25000</v>
      </c>
      <c r="G25" t="s">
        <v>5</v>
      </c>
      <c r="H25" t="s">
        <v>7</v>
      </c>
    </row>
    <row r="26" spans="2:9" x14ac:dyDescent="0.15">
      <c r="C26" t="s">
        <v>21</v>
      </c>
      <c r="F26" s="2">
        <f>F24-F25</f>
        <v>50000</v>
      </c>
      <c r="G26" t="s">
        <v>5</v>
      </c>
      <c r="H26" t="s">
        <v>8</v>
      </c>
    </row>
    <row r="27" spans="2:9" x14ac:dyDescent="0.15">
      <c r="C27" t="s">
        <v>54</v>
      </c>
      <c r="F27" s="2">
        <f>ROUNDDOWN((F26/1.1)*0.1,0)</f>
        <v>4545</v>
      </c>
      <c r="G27" t="s">
        <v>5</v>
      </c>
      <c r="H27" t="s">
        <v>47</v>
      </c>
    </row>
    <row r="28" spans="2:9" x14ac:dyDescent="0.15">
      <c r="C28" t="s">
        <v>22</v>
      </c>
      <c r="F28" s="2">
        <f>F26-F27</f>
        <v>45455</v>
      </c>
      <c r="G28" t="s">
        <v>5</v>
      </c>
      <c r="H28" t="s">
        <v>9</v>
      </c>
    </row>
    <row r="29" spans="2:9" x14ac:dyDescent="0.15">
      <c r="C29" t="s">
        <v>45</v>
      </c>
      <c r="F29" s="2">
        <f>ROUNDDOWN(F28*0.1021,0)</f>
        <v>4640</v>
      </c>
      <c r="G29" t="s">
        <v>5</v>
      </c>
      <c r="H29" t="s">
        <v>48</v>
      </c>
    </row>
    <row r="30" spans="2:9" x14ac:dyDescent="0.15">
      <c r="C30" t="s">
        <v>23</v>
      </c>
      <c r="F30" s="16">
        <f>F26-F29</f>
        <v>45360</v>
      </c>
      <c r="G30" t="s">
        <v>5</v>
      </c>
      <c r="H30" t="s">
        <v>24</v>
      </c>
    </row>
    <row r="32" spans="2:9" x14ac:dyDescent="0.15">
      <c r="B32" t="s">
        <v>37</v>
      </c>
      <c r="C32" t="s">
        <v>28</v>
      </c>
      <c r="E32" s="20">
        <f>ROUNDDOWN(F24*2/3,0)</f>
        <v>50000</v>
      </c>
      <c r="F32" t="s">
        <v>18</v>
      </c>
      <c r="G32" t="s">
        <v>29</v>
      </c>
      <c r="H32" s="22">
        <f>+F26</f>
        <v>50000</v>
      </c>
    </row>
    <row r="33" spans="2:9" x14ac:dyDescent="0.15">
      <c r="B33" t="s">
        <v>38</v>
      </c>
      <c r="C33" t="s">
        <v>19</v>
      </c>
    </row>
    <row r="34" spans="2:9" x14ac:dyDescent="0.15">
      <c r="C34" t="s">
        <v>49</v>
      </c>
    </row>
    <row r="36" spans="2:9" x14ac:dyDescent="0.15">
      <c r="G36" s="27" t="s">
        <v>30</v>
      </c>
      <c r="H36" s="31">
        <v>0</v>
      </c>
      <c r="I36" t="s">
        <v>5</v>
      </c>
    </row>
    <row r="37" spans="2:9" x14ac:dyDescent="0.15">
      <c r="G37" s="32" t="s">
        <v>29</v>
      </c>
      <c r="H37" s="28">
        <f>+F26</f>
        <v>50000</v>
      </c>
      <c r="I37" t="s">
        <v>5</v>
      </c>
    </row>
    <row r="38" spans="2:9" x14ac:dyDescent="0.15">
      <c r="C38" s="33" t="s">
        <v>57</v>
      </c>
      <c r="D38" s="34"/>
      <c r="E38" s="18">
        <v>50000</v>
      </c>
      <c r="F38" t="s">
        <v>18</v>
      </c>
      <c r="G38" t="s">
        <v>34</v>
      </c>
      <c r="H38" s="22">
        <f>+H36+H37</f>
        <v>50000</v>
      </c>
      <c r="I38" t="s">
        <v>5</v>
      </c>
    </row>
    <row r="39" spans="2:9" x14ac:dyDescent="0.15">
      <c r="C39" s="34"/>
      <c r="D39" s="34"/>
      <c r="E39" s="21"/>
      <c r="G39" s="23"/>
      <c r="H39" s="28"/>
    </row>
    <row r="41" spans="2:9" x14ac:dyDescent="0.15">
      <c r="D41" t="s">
        <v>12</v>
      </c>
      <c r="E41" t="s">
        <v>13</v>
      </c>
    </row>
    <row r="43" spans="2:9" x14ac:dyDescent="0.15">
      <c r="D43" t="s">
        <v>14</v>
      </c>
      <c r="E43" s="3" t="s">
        <v>3</v>
      </c>
      <c r="F43" s="4"/>
      <c r="G43" s="5"/>
    </row>
    <row r="45" spans="2:9" x14ac:dyDescent="0.15">
      <c r="C45" t="s">
        <v>39</v>
      </c>
    </row>
    <row r="46" spans="2:9" x14ac:dyDescent="0.15">
      <c r="C46" t="s">
        <v>36</v>
      </c>
    </row>
  </sheetData>
  <mergeCells count="2">
    <mergeCell ref="C38:D39"/>
    <mergeCell ref="G4:H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6"/>
  <sheetViews>
    <sheetView tabSelected="1" workbookViewId="0">
      <selection activeCell="E3" sqref="E3"/>
    </sheetView>
  </sheetViews>
  <sheetFormatPr defaultRowHeight="13.5" x14ac:dyDescent="0.1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16</v>
      </c>
    </row>
    <row r="2" spans="1:8" x14ac:dyDescent="0.15">
      <c r="F2" s="7"/>
      <c r="G2" s="7"/>
      <c r="H2" s="7"/>
    </row>
    <row r="3" spans="1:8" x14ac:dyDescent="0.15">
      <c r="F3" s="29"/>
      <c r="G3" s="30"/>
      <c r="H3" s="7"/>
    </row>
    <row r="6" spans="1:8" x14ac:dyDescent="0.15">
      <c r="A6" t="s">
        <v>58</v>
      </c>
      <c r="G6" s="35" t="s">
        <v>46</v>
      </c>
      <c r="H6" s="35"/>
    </row>
    <row r="8" spans="1:8" ht="21" x14ac:dyDescent="0.15">
      <c r="C8" s="6"/>
      <c r="D8" s="26" t="s">
        <v>44</v>
      </c>
      <c r="E8" s="26"/>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11</v>
      </c>
    </row>
    <row r="16" spans="1:8"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7">
        <f>+F27</f>
        <v>50000</v>
      </c>
      <c r="E19" t="s">
        <v>5</v>
      </c>
      <c r="F19" t="s">
        <v>55</v>
      </c>
      <c r="H19" s="20">
        <f>ROUNDDOWN((D19/1.1)*0.1,0)</f>
        <v>4545</v>
      </c>
      <c r="I19" t="s">
        <v>25</v>
      </c>
    </row>
    <row r="21" spans="2:9" x14ac:dyDescent="0.15">
      <c r="B21" t="s">
        <v>42</v>
      </c>
    </row>
    <row r="23" spans="2:9" x14ac:dyDescent="0.15">
      <c r="B23" t="s">
        <v>6</v>
      </c>
    </row>
    <row r="25" spans="2:9" x14ac:dyDescent="0.15">
      <c r="C25" t="s">
        <v>27</v>
      </c>
      <c r="F25" s="19">
        <v>75000</v>
      </c>
      <c r="G25" t="s">
        <v>5</v>
      </c>
      <c r="H25" t="s">
        <v>40</v>
      </c>
    </row>
    <row r="26" spans="2:9" x14ac:dyDescent="0.15">
      <c r="C26" t="s">
        <v>53</v>
      </c>
      <c r="F26" s="18">
        <v>25000</v>
      </c>
      <c r="G26" t="s">
        <v>5</v>
      </c>
      <c r="H26" t="s">
        <v>7</v>
      </c>
    </row>
    <row r="27" spans="2:9" x14ac:dyDescent="0.15">
      <c r="C27" t="s">
        <v>20</v>
      </c>
      <c r="F27" s="2">
        <f>+F25-F26</f>
        <v>50000</v>
      </c>
      <c r="G27" t="s">
        <v>5</v>
      </c>
      <c r="H27" t="s">
        <v>8</v>
      </c>
    </row>
    <row r="28" spans="2:9" x14ac:dyDescent="0.15">
      <c r="F28" s="1"/>
    </row>
    <row r="30" spans="2:9" x14ac:dyDescent="0.15">
      <c r="B30" t="s">
        <v>37</v>
      </c>
      <c r="C30" t="s">
        <v>32</v>
      </c>
      <c r="E30" s="21">
        <f>ROUNDDOWN(F25*0.666666666666667,0)</f>
        <v>50000</v>
      </c>
      <c r="F30" t="s">
        <v>18</v>
      </c>
      <c r="G30" t="s">
        <v>33</v>
      </c>
      <c r="H30" s="22">
        <f>+F27</f>
        <v>50000</v>
      </c>
      <c r="I30" t="s">
        <v>31</v>
      </c>
    </row>
    <row r="31" spans="2:9" x14ac:dyDescent="0.15">
      <c r="B31" t="s">
        <v>38</v>
      </c>
      <c r="C31" t="s">
        <v>19</v>
      </c>
      <c r="G31" s="24"/>
      <c r="H31" s="25"/>
    </row>
    <row r="32" spans="2:9" x14ac:dyDescent="0.15">
      <c r="C32" t="s">
        <v>49</v>
      </c>
    </row>
    <row r="34" spans="3:9" x14ac:dyDescent="0.15">
      <c r="G34" s="27" t="s">
        <v>30</v>
      </c>
      <c r="H34" s="31">
        <v>0</v>
      </c>
      <c r="I34" t="s">
        <v>5</v>
      </c>
    </row>
    <row r="35" spans="3:9" x14ac:dyDescent="0.15">
      <c r="G35" s="32" t="s">
        <v>29</v>
      </c>
      <c r="H35" s="28">
        <f>+F27</f>
        <v>50000</v>
      </c>
      <c r="I35" t="s">
        <v>5</v>
      </c>
    </row>
    <row r="36" spans="3:9" ht="13.5" customHeight="1" x14ac:dyDescent="0.15">
      <c r="C36" s="33" t="s">
        <v>56</v>
      </c>
      <c r="D36" s="34"/>
      <c r="E36" s="18">
        <v>50000</v>
      </c>
      <c r="F36" t="s">
        <v>18</v>
      </c>
      <c r="G36" t="s">
        <v>34</v>
      </c>
      <c r="H36" s="22">
        <f>+H34+H35</f>
        <v>50000</v>
      </c>
      <c r="I36" t="s">
        <v>31</v>
      </c>
    </row>
    <row r="37" spans="3:9" x14ac:dyDescent="0.15">
      <c r="C37" s="34"/>
      <c r="D37" s="34"/>
      <c r="E37" s="21"/>
      <c r="G37" s="23"/>
      <c r="H37" s="28"/>
    </row>
    <row r="40" spans="3:9" x14ac:dyDescent="0.15">
      <c r="D40" t="s">
        <v>12</v>
      </c>
      <c r="E40" t="s">
        <v>13</v>
      </c>
    </row>
    <row r="42" spans="3:9" x14ac:dyDescent="0.15">
      <c r="D42" t="s">
        <v>14</v>
      </c>
      <c r="E42" s="3" t="s">
        <v>15</v>
      </c>
      <c r="F42" s="4"/>
      <c r="G42" s="5"/>
    </row>
    <row r="45" spans="3:9" x14ac:dyDescent="0.15">
      <c r="C45" t="s">
        <v>39</v>
      </c>
    </row>
    <row r="46" spans="3:9" x14ac:dyDescent="0.15">
      <c r="C46" t="s">
        <v>35</v>
      </c>
    </row>
  </sheetData>
  <mergeCells count="2">
    <mergeCell ref="C36:D37"/>
    <mergeCell ref="G6:H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個人(8%)</vt:lpstr>
      <vt:lpstr>個人(10%) </vt:lpstr>
      <vt:lpstr>法人(10%)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2020-03-12T00:49:29Z</cp:lastPrinted>
  <dcterms:created xsi:type="dcterms:W3CDTF">2013-06-13T07:02:21Z</dcterms:created>
  <dcterms:modified xsi:type="dcterms:W3CDTF">2022-05-09T05:53:29Z</dcterms:modified>
</cp:coreProperties>
</file>