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445" activeTab="0"/>
  </bookViews>
  <sheets>
    <sheet name="個人" sheetId="1" r:id="rId1"/>
    <sheet name="法人" sheetId="2" r:id="rId2"/>
  </sheets>
  <definedNames/>
  <calcPr fullCalcOnLoad="1"/>
</workbook>
</file>

<file path=xl/sharedStrings.xml><?xml version="1.0" encoding="utf-8"?>
<sst xmlns="http://schemas.openxmlformats.org/spreadsheetml/2006/main" count="103" uniqueCount="55">
  <si>
    <t>平成　　年　　月　　日</t>
  </si>
  <si>
    <t>住所</t>
  </si>
  <si>
    <t>会社名</t>
  </si>
  <si>
    <t>氏名</t>
  </si>
  <si>
    <t>認定支援機関</t>
  </si>
  <si>
    <t>請求額</t>
  </si>
  <si>
    <t>円</t>
  </si>
  <si>
    <t>内訳</t>
  </si>
  <si>
    <t>申請者領収書金額</t>
  </si>
  <si>
    <t>Ｂ</t>
  </si>
  <si>
    <t>Ｃ＝Ａ－Ｂ</t>
  </si>
  <si>
    <t>Ｅ＝Ｃ－Ｄ</t>
  </si>
  <si>
    <t>&lt;認定支援機関が個人の場合&gt;</t>
  </si>
  <si>
    <t xml:space="preserve">        印</t>
  </si>
  <si>
    <t>振込先</t>
  </si>
  <si>
    <t>△△銀行△△支店　　　普通預金　１２３４５</t>
  </si>
  <si>
    <t>名義</t>
  </si>
  <si>
    <t>認定支援機関</t>
  </si>
  <si>
    <t>&lt;認定支援機関が法人の場合&gt;</t>
  </si>
  <si>
    <t>円</t>
  </si>
  <si>
    <t>円　≧</t>
  </si>
  <si>
    <t>　　　↑</t>
  </si>
  <si>
    <t>差引請求額</t>
  </si>
  <si>
    <t>差引税込請求額</t>
  </si>
  <si>
    <t>うち消費税等</t>
  </si>
  <si>
    <t>税抜金額</t>
  </si>
  <si>
    <t>源泉所得税（１０．２１％）</t>
  </si>
  <si>
    <t>差引振込金額</t>
  </si>
  <si>
    <t>Ｇ＝C-F</t>
  </si>
  <si>
    <t>円）</t>
  </si>
  <si>
    <t>（うち消費税等</t>
  </si>
  <si>
    <t>費用総額</t>
  </si>
  <si>
    <t>費用総額</t>
  </si>
  <si>
    <t>モニタリング費用請求書</t>
  </si>
  <si>
    <t>支払上限</t>
  </si>
  <si>
    <t>（費用総額の2/3）</t>
  </si>
  <si>
    <t>今回請求額</t>
  </si>
  <si>
    <t>前回までの支払累計</t>
  </si>
  <si>
    <t>円</t>
  </si>
  <si>
    <t>支払上限</t>
  </si>
  <si>
    <t>今回請求額</t>
  </si>
  <si>
    <t>支払額累計</t>
  </si>
  <si>
    <t>口座を変更する場合は、口座変更届を提出して下さい。</t>
  </si>
  <si>
    <t>口座を変更する場合は、口座の変更届を提出して下さい。</t>
  </si>
  <si>
    <t>確認</t>
  </si>
  <si>
    <t>事項</t>
  </si>
  <si>
    <t>上記の振込先口座は承諾書に届出した振込先口座をご記入ください。</t>
  </si>
  <si>
    <t>モニタリング費用見積
総額の2/3（注）</t>
  </si>
  <si>
    <t>モニタリング費用
見積総額の2/3（注）</t>
  </si>
  <si>
    <t>三重県経営改善支援センター御中</t>
  </si>
  <si>
    <t xml:space="preserve">Ａ </t>
  </si>
  <si>
    <t>Ａ　</t>
  </si>
  <si>
    <t>但し、○○○株式会社早期経営改善計画策定支援に係るモニタリング費用支払として</t>
  </si>
  <si>
    <t>D＝C×8/108</t>
  </si>
  <si>
    <t>F＝E×10．21%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</si>
</sst>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5">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Ｐゴシック"/>
      <family val="3"/>
    </font>
    <font>
      <sz val="16"/>
      <color indexed="8"/>
      <name val="ＭＳ Ｐゴシック"/>
      <family val="3"/>
    </font>
    <font>
      <sz val="10"/>
      <color indexed="8"/>
      <name val="ＭＳ Ｐゴシック"/>
      <family val="3"/>
    </font>
    <font>
      <sz val="8"/>
      <color indexed="8"/>
      <name val="ＭＳ Ｐゴシック"/>
      <family val="3"/>
    </font>
    <font>
      <sz val="7"/>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color theme="1"/>
      <name val="Calibri"/>
      <family val="3"/>
    </font>
    <font>
      <sz val="16"/>
      <color theme="1"/>
      <name val="Calibri"/>
      <family val="3"/>
    </font>
    <font>
      <sz val="10"/>
      <color theme="1"/>
      <name val="Calibri"/>
      <family val="3"/>
    </font>
    <font>
      <sz val="8"/>
      <color theme="1"/>
      <name val="Calibri"/>
      <family val="3"/>
    </font>
    <font>
      <sz val="7"/>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35">
    <xf numFmtId="0" fontId="0" fillId="0" borderId="0" xfId="0" applyFont="1" applyAlignment="1">
      <alignment vertical="center"/>
    </xf>
    <xf numFmtId="3" fontId="0" fillId="0" borderId="0" xfId="0" applyNumberFormat="1" applyAlignment="1">
      <alignment vertical="center"/>
    </xf>
    <xf numFmtId="38" fontId="0" fillId="0" borderId="0" xfId="48"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40" fillId="0" borderId="0" xfId="0" applyFont="1" applyAlignment="1">
      <alignment vertical="center"/>
    </xf>
    <xf numFmtId="0" fontId="0" fillId="0" borderId="0"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38" fontId="0" fillId="0" borderId="0" xfId="48" applyFont="1" applyAlignment="1">
      <alignment horizontal="right" vertical="center"/>
    </xf>
    <xf numFmtId="3" fontId="41" fillId="0" borderId="0" xfId="0" applyNumberFormat="1" applyFont="1" applyAlignment="1">
      <alignment vertical="center"/>
    </xf>
    <xf numFmtId="38" fontId="0" fillId="33" borderId="0" xfId="48" applyFont="1" applyFill="1" applyAlignment="1">
      <alignment vertical="center"/>
    </xf>
    <xf numFmtId="3" fontId="0" fillId="33" borderId="0" xfId="0" applyNumberFormat="1" applyFill="1" applyAlignment="1">
      <alignment vertical="center"/>
    </xf>
    <xf numFmtId="176" fontId="0" fillId="0" borderId="0" xfId="0" applyNumberFormat="1" applyAlignment="1">
      <alignment vertical="center"/>
    </xf>
    <xf numFmtId="38" fontId="0" fillId="34" borderId="0" xfId="48" applyFont="1" applyFill="1" applyAlignment="1">
      <alignment vertical="center"/>
    </xf>
    <xf numFmtId="38" fontId="0" fillId="0" borderId="0" xfId="0" applyNumberFormat="1" applyAlignment="1">
      <alignment vertical="center"/>
    </xf>
    <xf numFmtId="0" fontId="42" fillId="0" borderId="0" xfId="0" applyFont="1" applyAlignment="1">
      <alignment vertical="center"/>
    </xf>
    <xf numFmtId="38" fontId="43" fillId="0" borderId="0" xfId="48" applyFont="1" applyAlignment="1">
      <alignment vertical="center"/>
    </xf>
    <xf numFmtId="0" fontId="0" fillId="34" borderId="0" xfId="0" applyFill="1" applyAlignment="1">
      <alignment vertical="center"/>
    </xf>
    <xf numFmtId="0" fontId="40" fillId="0" borderId="0" xfId="0" applyFont="1" applyAlignment="1">
      <alignment vertical="center"/>
    </xf>
    <xf numFmtId="38" fontId="44" fillId="0" borderId="0" xfId="48" applyFont="1" applyAlignment="1">
      <alignment vertical="center"/>
    </xf>
    <xf numFmtId="38" fontId="0" fillId="34" borderId="0" xfId="48" applyFont="1" applyFill="1" applyAlignment="1">
      <alignment horizontal="right" vertical="center"/>
    </xf>
    <xf numFmtId="176" fontId="0" fillId="33" borderId="0" xfId="0" applyNumberFormat="1" applyFill="1" applyAlignment="1">
      <alignment horizontal="right" vertical="center"/>
    </xf>
    <xf numFmtId="0" fontId="42" fillId="0" borderId="0" xfId="0" applyFont="1" applyBorder="1" applyAlignment="1">
      <alignment vertical="center"/>
    </xf>
    <xf numFmtId="0" fontId="42" fillId="0" borderId="0" xfId="0" applyFont="1" applyBorder="1" applyAlignment="1">
      <alignment vertical="center"/>
    </xf>
    <xf numFmtId="3" fontId="0" fillId="33" borderId="0" xfId="0" applyNumberFormat="1" applyFill="1" applyAlignment="1">
      <alignment horizontal="right" vertical="center"/>
    </xf>
    <xf numFmtId="0" fontId="42" fillId="0" borderId="0" xfId="0" applyFont="1" applyAlignment="1">
      <alignment horizontal="center" vertical="center" wrapText="1"/>
    </xf>
    <xf numFmtId="0" fontId="42"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I46"/>
  <sheetViews>
    <sheetView tabSelected="1" zoomScalePageLayoutView="0" workbookViewId="0" topLeftCell="A1">
      <selection activeCell="A1" sqref="A1"/>
    </sheetView>
  </sheetViews>
  <sheetFormatPr defaultColWidth="9.140625" defaultRowHeight="15"/>
  <cols>
    <col min="4" max="4" width="10.421875" style="0" bestFit="1" customWidth="1"/>
    <col min="5" max="5" width="9.421875" style="0" customWidth="1"/>
    <col min="7" max="7" width="11.8515625" style="0" customWidth="1"/>
    <col min="8" max="8" width="17.00390625" style="0" customWidth="1"/>
    <col min="9" max="9" width="3.57421875" style="0" customWidth="1"/>
  </cols>
  <sheetData>
    <row r="1" ht="13.5">
      <c r="A1" t="s">
        <v>12</v>
      </c>
    </row>
    <row r="2" spans="6:8" ht="13.5">
      <c r="F2" s="7"/>
      <c r="G2" s="7"/>
      <c r="H2" s="7"/>
    </row>
    <row r="4" spans="1:7" ht="13.5">
      <c r="A4" t="s">
        <v>49</v>
      </c>
      <c r="G4" t="s">
        <v>0</v>
      </c>
    </row>
    <row r="6" spans="3:5" ht="21">
      <c r="C6" s="6"/>
      <c r="D6" s="26" t="s">
        <v>33</v>
      </c>
      <c r="E6" s="26"/>
    </row>
    <row r="10" spans="4:8" ht="13.5">
      <c r="D10" t="s">
        <v>1</v>
      </c>
      <c r="E10" s="8"/>
      <c r="F10" s="9"/>
      <c r="G10" s="9"/>
      <c r="H10" s="10"/>
    </row>
    <row r="11" spans="5:8" ht="13.5">
      <c r="E11" s="11"/>
      <c r="F11" s="7"/>
      <c r="G11" s="7"/>
      <c r="H11" s="12"/>
    </row>
    <row r="12" spans="4:8" ht="13.5">
      <c r="D12" t="s">
        <v>2</v>
      </c>
      <c r="E12" s="11"/>
      <c r="F12" s="7" t="s">
        <v>4</v>
      </c>
      <c r="G12" s="7"/>
      <c r="H12" s="12"/>
    </row>
    <row r="13" spans="5:8" ht="13.5">
      <c r="E13" s="11"/>
      <c r="F13" s="7"/>
      <c r="G13" s="7"/>
      <c r="H13" s="12" t="s">
        <v>13</v>
      </c>
    </row>
    <row r="14" spans="2:8" ht="13.5">
      <c r="B14" s="22"/>
      <c r="D14" t="s">
        <v>3</v>
      </c>
      <c r="E14" s="13"/>
      <c r="F14" s="14"/>
      <c r="G14" s="14"/>
      <c r="H14" s="15"/>
    </row>
    <row r="15" spans="5:8" ht="13.5">
      <c r="E15" s="7"/>
      <c r="F15" s="7"/>
      <c r="G15" s="7"/>
      <c r="H15" s="7"/>
    </row>
    <row r="16" spans="5:8" ht="13.5">
      <c r="E16" s="7"/>
      <c r="F16" s="7"/>
      <c r="G16" s="7"/>
      <c r="H16" s="7"/>
    </row>
    <row r="17" spans="5:8" ht="13.5">
      <c r="E17" s="7"/>
      <c r="F17" s="7"/>
      <c r="G17" s="7"/>
      <c r="H17" s="7"/>
    </row>
    <row r="18" spans="2:9" ht="21">
      <c r="B18" s="6" t="s">
        <v>5</v>
      </c>
      <c r="C18" s="1"/>
      <c r="D18" s="17">
        <f>+F26</f>
        <v>50000</v>
      </c>
      <c r="E18" t="s">
        <v>6</v>
      </c>
      <c r="F18" t="s">
        <v>30</v>
      </c>
      <c r="H18" s="20">
        <f>+F27</f>
        <v>3703</v>
      </c>
      <c r="I18" t="s">
        <v>29</v>
      </c>
    </row>
    <row r="20" ht="13.5">
      <c r="B20" t="s">
        <v>52</v>
      </c>
    </row>
    <row r="22" ht="13.5">
      <c r="B22" t="s">
        <v>7</v>
      </c>
    </row>
    <row r="24" spans="3:8" ht="13.5">
      <c r="C24" t="s">
        <v>31</v>
      </c>
      <c r="F24" s="19">
        <v>75000</v>
      </c>
      <c r="G24" t="s">
        <v>6</v>
      </c>
      <c r="H24" t="s">
        <v>51</v>
      </c>
    </row>
    <row r="25" spans="3:8" ht="13.5">
      <c r="C25" t="s">
        <v>8</v>
      </c>
      <c r="F25" s="18">
        <v>25000</v>
      </c>
      <c r="G25" t="s">
        <v>6</v>
      </c>
      <c r="H25" t="s">
        <v>9</v>
      </c>
    </row>
    <row r="26" spans="3:8" ht="13.5">
      <c r="C26" t="s">
        <v>23</v>
      </c>
      <c r="F26" s="2">
        <f>F24-F25</f>
        <v>50000</v>
      </c>
      <c r="G26" t="s">
        <v>6</v>
      </c>
      <c r="H26" t="s">
        <v>10</v>
      </c>
    </row>
    <row r="27" spans="3:8" ht="13.5">
      <c r="C27" t="s">
        <v>24</v>
      </c>
      <c r="F27" s="2">
        <f>ROUNDDOWN((F26/1.08)*0.08,0)</f>
        <v>3703</v>
      </c>
      <c r="G27" t="s">
        <v>19</v>
      </c>
      <c r="H27" t="s">
        <v>53</v>
      </c>
    </row>
    <row r="28" spans="3:8" ht="13.5">
      <c r="C28" t="s">
        <v>25</v>
      </c>
      <c r="F28" s="2">
        <f>+F26-F27</f>
        <v>46297</v>
      </c>
      <c r="G28" t="s">
        <v>19</v>
      </c>
      <c r="H28" t="s">
        <v>11</v>
      </c>
    </row>
    <row r="29" spans="3:8" ht="13.5">
      <c r="C29" t="s">
        <v>26</v>
      </c>
      <c r="F29" s="2">
        <f>ROUNDDOWN(F28*0.1021,0)</f>
        <v>4726</v>
      </c>
      <c r="G29" t="s">
        <v>19</v>
      </c>
      <c r="H29" t="s">
        <v>54</v>
      </c>
    </row>
    <row r="30" spans="3:8" ht="13.5">
      <c r="C30" t="s">
        <v>27</v>
      </c>
      <c r="F30" s="16">
        <f>+F26-F29</f>
        <v>45274</v>
      </c>
      <c r="G30" t="s">
        <v>19</v>
      </c>
      <c r="H30" t="s">
        <v>28</v>
      </c>
    </row>
    <row r="32" spans="2:8" ht="13.5">
      <c r="B32" t="s">
        <v>44</v>
      </c>
      <c r="C32" t="s">
        <v>34</v>
      </c>
      <c r="E32" s="20">
        <f>ROUNDDOWN(F24*2/3,0)</f>
        <v>50000</v>
      </c>
      <c r="F32" t="s">
        <v>20</v>
      </c>
      <c r="G32" t="s">
        <v>40</v>
      </c>
      <c r="H32" s="22">
        <f>+F26</f>
        <v>50000</v>
      </c>
    </row>
    <row r="33" spans="2:3" ht="13.5">
      <c r="B33" t="s">
        <v>45</v>
      </c>
      <c r="C33" t="s">
        <v>21</v>
      </c>
    </row>
    <row r="34" ht="13.5">
      <c r="C34" t="s">
        <v>35</v>
      </c>
    </row>
    <row r="36" spans="7:9" ht="13.5">
      <c r="G36" s="27" t="s">
        <v>37</v>
      </c>
      <c r="H36" s="29">
        <v>0</v>
      </c>
      <c r="I36" t="s">
        <v>6</v>
      </c>
    </row>
    <row r="37" spans="7:9" ht="13.5">
      <c r="G37" s="23" t="s">
        <v>36</v>
      </c>
      <c r="H37" s="28">
        <f>+F26</f>
        <v>50000</v>
      </c>
      <c r="I37" t="s">
        <v>6</v>
      </c>
    </row>
    <row r="38" spans="3:9" ht="13.5">
      <c r="C38" s="33" t="s">
        <v>47</v>
      </c>
      <c r="D38" s="34"/>
      <c r="E38" s="18">
        <v>75000</v>
      </c>
      <c r="F38" t="s">
        <v>20</v>
      </c>
      <c r="G38" t="s">
        <v>41</v>
      </c>
      <c r="H38" s="22">
        <f>+H36+H37</f>
        <v>50000</v>
      </c>
      <c r="I38" t="s">
        <v>38</v>
      </c>
    </row>
    <row r="39" spans="3:8" ht="13.5">
      <c r="C39" s="34"/>
      <c r="D39" s="34"/>
      <c r="E39" s="21"/>
      <c r="G39" s="23"/>
      <c r="H39" s="28"/>
    </row>
    <row r="41" spans="4:5" ht="13.5">
      <c r="D41" t="s">
        <v>14</v>
      </c>
      <c r="E41" t="s">
        <v>15</v>
      </c>
    </row>
    <row r="43" spans="4:7" ht="13.5">
      <c r="D43" t="s">
        <v>16</v>
      </c>
      <c r="E43" s="3" t="s">
        <v>17</v>
      </c>
      <c r="F43" s="4"/>
      <c r="G43" s="5"/>
    </row>
    <row r="45" ht="13.5">
      <c r="C45" t="s">
        <v>46</v>
      </c>
    </row>
    <row r="46" ht="13.5">
      <c r="C46" t="s">
        <v>43</v>
      </c>
    </row>
  </sheetData>
  <sheetProtection/>
  <mergeCells count="1">
    <mergeCell ref="C38:D39"/>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B0F0"/>
  </sheetPr>
  <dimension ref="A1:I46"/>
  <sheetViews>
    <sheetView zoomScalePageLayoutView="0" workbookViewId="0" topLeftCell="A1">
      <selection activeCell="A1" sqref="A1"/>
    </sheetView>
  </sheetViews>
  <sheetFormatPr defaultColWidth="9.140625" defaultRowHeight="15"/>
  <cols>
    <col min="3" max="3" width="8.28125" style="0" customWidth="1"/>
    <col min="4" max="4" width="11.00390625" style="0" customWidth="1"/>
    <col min="5" max="5" width="9.140625" style="0" customWidth="1"/>
    <col min="6" max="6" width="8.421875" style="0" customWidth="1"/>
    <col min="7" max="7" width="11.28125" style="0" customWidth="1"/>
    <col min="8" max="8" width="14.421875" style="0" customWidth="1"/>
    <col min="9" max="9" width="5.00390625" style="0" customWidth="1"/>
  </cols>
  <sheetData>
    <row r="1" ht="13.5">
      <c r="A1" t="s">
        <v>18</v>
      </c>
    </row>
    <row r="2" spans="6:8" ht="13.5">
      <c r="F2" s="7"/>
      <c r="G2" s="7"/>
      <c r="H2" s="7"/>
    </row>
    <row r="3" spans="6:8" ht="13.5">
      <c r="F3" s="30"/>
      <c r="G3" s="31"/>
      <c r="H3" s="7"/>
    </row>
    <row r="6" spans="1:7" ht="13.5">
      <c r="A6" t="s">
        <v>49</v>
      </c>
      <c r="G6" t="s">
        <v>0</v>
      </c>
    </row>
    <row r="8" spans="3:5" ht="21">
      <c r="C8" s="6"/>
      <c r="D8" s="26" t="s">
        <v>33</v>
      </c>
      <c r="E8" s="26"/>
    </row>
    <row r="12" spans="4:8" ht="13.5">
      <c r="D12" t="s">
        <v>1</v>
      </c>
      <c r="E12" s="8"/>
      <c r="F12" s="9"/>
      <c r="G12" s="9"/>
      <c r="H12" s="10"/>
    </row>
    <row r="13" spans="5:8" ht="13.5">
      <c r="E13" s="11"/>
      <c r="F13" s="7"/>
      <c r="G13" s="7"/>
      <c r="H13" s="12"/>
    </row>
    <row r="14" spans="4:8" ht="13.5">
      <c r="D14" t="s">
        <v>2</v>
      </c>
      <c r="E14" s="11"/>
      <c r="F14" s="7" t="s">
        <v>4</v>
      </c>
      <c r="G14" s="7"/>
      <c r="H14" s="12"/>
    </row>
    <row r="15" spans="5:8" ht="13.5">
      <c r="E15" s="11"/>
      <c r="F15" s="7"/>
      <c r="G15" s="7"/>
      <c r="H15" s="12" t="s">
        <v>13</v>
      </c>
    </row>
    <row r="16" spans="4:8" ht="13.5">
      <c r="D16" t="s">
        <v>3</v>
      </c>
      <c r="E16" s="13"/>
      <c r="F16" s="14"/>
      <c r="G16" s="14"/>
      <c r="H16" s="15"/>
    </row>
    <row r="17" spans="5:8" ht="13.5">
      <c r="E17" s="7"/>
      <c r="F17" s="7"/>
      <c r="G17" s="7"/>
      <c r="H17" s="7"/>
    </row>
    <row r="18" spans="5:7" ht="13.5">
      <c r="E18" s="7"/>
      <c r="F18" s="7"/>
      <c r="G18" s="7"/>
    </row>
    <row r="19" spans="2:9" ht="21">
      <c r="B19" s="6" t="s">
        <v>5</v>
      </c>
      <c r="C19" s="1"/>
      <c r="D19" s="17">
        <f>+F27</f>
        <v>50000</v>
      </c>
      <c r="E19" t="s">
        <v>6</v>
      </c>
      <c r="F19" t="s">
        <v>30</v>
      </c>
      <c r="H19" s="20">
        <f>ROUNDDOWN((D19/1.05)*0.05,0)</f>
        <v>2380</v>
      </c>
      <c r="I19" t="s">
        <v>29</v>
      </c>
    </row>
    <row r="21" ht="13.5">
      <c r="B21" t="s">
        <v>52</v>
      </c>
    </row>
    <row r="23" ht="13.5">
      <c r="B23" t="s">
        <v>7</v>
      </c>
    </row>
    <row r="25" spans="3:8" ht="13.5">
      <c r="C25" t="s">
        <v>32</v>
      </c>
      <c r="F25" s="19">
        <v>75000</v>
      </c>
      <c r="G25" t="s">
        <v>6</v>
      </c>
      <c r="H25" t="s">
        <v>50</v>
      </c>
    </row>
    <row r="26" spans="3:8" ht="13.5">
      <c r="C26" t="s">
        <v>8</v>
      </c>
      <c r="F26" s="18">
        <v>25000</v>
      </c>
      <c r="G26" t="s">
        <v>6</v>
      </c>
      <c r="H26" t="s">
        <v>9</v>
      </c>
    </row>
    <row r="27" spans="3:8" ht="13.5">
      <c r="C27" t="s">
        <v>22</v>
      </c>
      <c r="F27" s="2">
        <f>+F25-F26</f>
        <v>50000</v>
      </c>
      <c r="G27" t="s">
        <v>6</v>
      </c>
      <c r="H27" t="s">
        <v>10</v>
      </c>
    </row>
    <row r="28" ht="13.5">
      <c r="F28" s="1"/>
    </row>
    <row r="30" spans="2:9" ht="13.5">
      <c r="B30" t="s">
        <v>44</v>
      </c>
      <c r="C30" t="s">
        <v>39</v>
      </c>
      <c r="E30" s="21">
        <f>ROUNDDOWN(F25*0.666666666666667,0)</f>
        <v>50000</v>
      </c>
      <c r="F30" t="s">
        <v>20</v>
      </c>
      <c r="G30" t="s">
        <v>40</v>
      </c>
      <c r="H30" s="22">
        <f>+F27</f>
        <v>50000</v>
      </c>
      <c r="I30" t="s">
        <v>38</v>
      </c>
    </row>
    <row r="31" spans="2:8" ht="13.5">
      <c r="B31" t="s">
        <v>45</v>
      </c>
      <c r="C31" t="s">
        <v>21</v>
      </c>
      <c r="G31" s="24"/>
      <c r="H31" s="25"/>
    </row>
    <row r="32" ht="13.5">
      <c r="C32" t="s">
        <v>35</v>
      </c>
    </row>
    <row r="34" spans="7:9" ht="13.5">
      <c r="G34" s="27" t="s">
        <v>37</v>
      </c>
      <c r="H34" s="32">
        <v>0</v>
      </c>
      <c r="I34" t="s">
        <v>6</v>
      </c>
    </row>
    <row r="35" spans="7:9" ht="13.5">
      <c r="G35" s="23" t="s">
        <v>36</v>
      </c>
      <c r="H35" s="28">
        <f>+F27</f>
        <v>50000</v>
      </c>
      <c r="I35" t="s">
        <v>6</v>
      </c>
    </row>
    <row r="36" spans="3:9" ht="13.5" customHeight="1">
      <c r="C36" s="33" t="s">
        <v>48</v>
      </c>
      <c r="D36" s="34"/>
      <c r="E36" s="18">
        <v>75000</v>
      </c>
      <c r="F36" t="s">
        <v>20</v>
      </c>
      <c r="G36" t="s">
        <v>41</v>
      </c>
      <c r="H36" s="22">
        <f>+H34+H35</f>
        <v>50000</v>
      </c>
      <c r="I36" t="s">
        <v>38</v>
      </c>
    </row>
    <row r="37" spans="3:8" ht="13.5">
      <c r="C37" s="34"/>
      <c r="D37" s="34"/>
      <c r="E37" s="21"/>
      <c r="G37" s="23"/>
      <c r="H37" s="28"/>
    </row>
    <row r="40" spans="4:5" ht="13.5">
      <c r="D40" t="s">
        <v>14</v>
      </c>
      <c r="E40" t="s">
        <v>15</v>
      </c>
    </row>
    <row r="42" spans="4:7" ht="13.5">
      <c r="D42" t="s">
        <v>16</v>
      </c>
      <c r="E42" s="3" t="s">
        <v>17</v>
      </c>
      <c r="F42" s="4"/>
      <c r="G42" s="5"/>
    </row>
    <row r="45" ht="13.5">
      <c r="C45" t="s">
        <v>46</v>
      </c>
    </row>
    <row r="46" ht="13.5">
      <c r="C46" t="s">
        <v>42</v>
      </c>
    </row>
  </sheetData>
  <sheetProtection/>
  <mergeCells count="1">
    <mergeCell ref="C36:D3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tmano</dc:creator>
  <cp:keywords/>
  <dc:description/>
  <cp:lastModifiedBy>鳴川 泰啓</cp:lastModifiedBy>
  <cp:lastPrinted>2017-05-25T06:15:22Z</cp:lastPrinted>
  <dcterms:created xsi:type="dcterms:W3CDTF">2013-06-13T07:02:21Z</dcterms:created>
  <dcterms:modified xsi:type="dcterms:W3CDTF">2018-07-26T06:04:25Z</dcterms:modified>
  <cp:category/>
  <cp:version/>
  <cp:contentType/>
  <cp:contentStatus/>
</cp:coreProperties>
</file>